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720" windowHeight="129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D13" i="1"/>
  <c r="D12" i="1"/>
  <c r="D11" i="1"/>
  <c r="D10" i="1"/>
  <c r="D9" i="1"/>
  <c r="D8" i="1"/>
  <c r="D7" i="1"/>
  <c r="D6" i="1"/>
  <c r="D5" i="1"/>
  <c r="D4" i="1"/>
  <c r="D3" i="1"/>
  <c r="D2" i="1"/>
  <c r="H13" i="1"/>
  <c r="H12" i="1"/>
  <c r="H11" i="1"/>
  <c r="H10" i="1"/>
  <c r="H9" i="1"/>
  <c r="H8" i="1"/>
  <c r="H7" i="1"/>
  <c r="H6" i="1"/>
  <c r="H5" i="1"/>
  <c r="H4" i="1"/>
  <c r="H3" i="1"/>
  <c r="H2" i="1"/>
  <c r="L13" i="1"/>
  <c r="L12" i="1"/>
  <c r="L11" i="1"/>
  <c r="L10" i="1"/>
  <c r="L9" i="1"/>
  <c r="L8" i="1"/>
  <c r="L7" i="1"/>
  <c r="L6" i="1"/>
  <c r="L5" i="1"/>
  <c r="L4" i="1"/>
  <c r="L3" i="1"/>
  <c r="L2" i="1"/>
  <c r="P3" i="1"/>
  <c r="P4" i="1"/>
  <c r="P5" i="1"/>
  <c r="P6" i="1"/>
  <c r="P7" i="1"/>
  <c r="P8" i="1"/>
  <c r="P9" i="1"/>
  <c r="P10" i="1"/>
  <c r="P11" i="1"/>
  <c r="P12" i="1"/>
  <c r="P13" i="1"/>
  <c r="P2" i="1"/>
  <c r="D13" i="2"/>
  <c r="E13" i="2"/>
  <c r="F13" i="2"/>
  <c r="G13" i="2"/>
  <c r="H13" i="2"/>
  <c r="I13" i="2"/>
  <c r="J13" i="2"/>
  <c r="D16" i="2"/>
  <c r="E16" i="2"/>
  <c r="F16" i="2"/>
  <c r="G16" i="2"/>
  <c r="H16" i="2"/>
  <c r="I16" i="2"/>
  <c r="J16" i="2"/>
  <c r="D10" i="2"/>
  <c r="E10" i="2"/>
  <c r="F10" i="2"/>
  <c r="G10" i="2"/>
  <c r="H10" i="2"/>
  <c r="I10" i="2"/>
  <c r="J10" i="2"/>
  <c r="D3" i="2"/>
  <c r="E3" i="2"/>
  <c r="F3" i="2"/>
  <c r="G3" i="2"/>
  <c r="H3" i="2"/>
  <c r="I3" i="2"/>
  <c r="J3" i="2"/>
  <c r="D4" i="2"/>
  <c r="E4" i="2"/>
  <c r="F4" i="2"/>
  <c r="G4" i="2"/>
  <c r="H4" i="2"/>
  <c r="I4" i="2"/>
  <c r="J4" i="2"/>
  <c r="D5" i="2"/>
  <c r="E5" i="2"/>
  <c r="F5" i="2"/>
  <c r="G5" i="2"/>
  <c r="H5" i="2"/>
  <c r="I5" i="2"/>
  <c r="J5" i="2"/>
  <c r="D6" i="2"/>
  <c r="E6" i="2"/>
  <c r="F6" i="2"/>
  <c r="G6" i="2"/>
  <c r="H6" i="2"/>
  <c r="I6" i="2"/>
  <c r="J6" i="2"/>
  <c r="D7" i="2"/>
  <c r="E7" i="2"/>
  <c r="F7" i="2"/>
  <c r="G7" i="2"/>
  <c r="H7" i="2"/>
  <c r="I7" i="2"/>
  <c r="J7" i="2"/>
  <c r="D8" i="2"/>
  <c r="E8" i="2"/>
  <c r="F8" i="2"/>
  <c r="G8" i="2"/>
  <c r="H8" i="2"/>
  <c r="I8" i="2"/>
  <c r="J8" i="2"/>
  <c r="D9" i="2"/>
  <c r="E9" i="2"/>
  <c r="F9" i="2"/>
  <c r="G9" i="2"/>
  <c r="H9" i="2"/>
  <c r="I9" i="2"/>
  <c r="J9" i="2"/>
  <c r="D11" i="2"/>
  <c r="E11" i="2"/>
  <c r="F11" i="2"/>
  <c r="G11" i="2"/>
  <c r="H11" i="2"/>
  <c r="I11" i="2"/>
  <c r="J11" i="2"/>
  <c r="D12" i="2"/>
  <c r="E12" i="2"/>
  <c r="F12" i="2"/>
  <c r="G12" i="2"/>
  <c r="H12" i="2"/>
  <c r="I12" i="2"/>
  <c r="J12" i="2"/>
  <c r="D14" i="2"/>
  <c r="E14" i="2"/>
  <c r="F14" i="2"/>
  <c r="G14" i="2"/>
  <c r="H14" i="2"/>
  <c r="I14" i="2"/>
  <c r="J14" i="2"/>
  <c r="D15" i="2"/>
  <c r="E15" i="2"/>
  <c r="F15" i="2"/>
  <c r="G15" i="2"/>
  <c r="H15" i="2"/>
  <c r="I15" i="2"/>
  <c r="J15" i="2"/>
  <c r="D2" i="2"/>
  <c r="E2" i="2"/>
  <c r="F2" i="2"/>
  <c r="G2" i="2"/>
  <c r="H2" i="2"/>
  <c r="I2" i="2"/>
  <c r="J2" i="2"/>
  <c r="B2" i="2"/>
  <c r="H1" i="1" l="1"/>
  <c r="L1" i="1" s="1"/>
  <c r="P1" i="1" s="1"/>
  <c r="B1" i="3" l="1"/>
</calcChain>
</file>

<file path=xl/sharedStrings.xml><?xml version="1.0" encoding="utf-8"?>
<sst xmlns="http://schemas.openxmlformats.org/spreadsheetml/2006/main" count="123" uniqueCount="38">
  <si>
    <t>Basic</t>
  </si>
  <si>
    <t>Bhuna</t>
  </si>
  <si>
    <t>Madras</t>
  </si>
  <si>
    <t>Vindaloo</t>
  </si>
  <si>
    <t>Oil</t>
  </si>
  <si>
    <t>Ghee</t>
  </si>
  <si>
    <t>Garlic</t>
  </si>
  <si>
    <t>Onion</t>
  </si>
  <si>
    <t>Salt</t>
  </si>
  <si>
    <t xml:space="preserve">Purée </t>
  </si>
  <si>
    <t>Spice mix</t>
  </si>
  <si>
    <t>Kasoori methi</t>
  </si>
  <si>
    <t>Base</t>
  </si>
  <si>
    <t>Green chillies</t>
  </si>
  <si>
    <t>1½</t>
  </si>
  <si>
    <t>Chillies/paprika</t>
  </si>
  <si>
    <t>Chilli paste</t>
  </si>
  <si>
    <t>½</t>
  </si>
  <si>
    <t>⅕</t>
  </si>
  <si>
    <t>¼</t>
  </si>
  <si>
    <t>3½</t>
  </si>
  <si>
    <t>chsp</t>
  </si>
  <si>
    <t>tsp</t>
  </si>
  <si>
    <t xml:space="preserve">cup </t>
  </si>
  <si>
    <t>tbsp</t>
  </si>
  <si>
    <t xml:space="preserve">ladles </t>
  </si>
  <si>
    <t>good pinch</t>
  </si>
  <si>
    <t>1–2</t>
  </si>
  <si>
    <t>1+</t>
  </si>
  <si>
    <t>⅓</t>
  </si>
  <si>
    <t>¾</t>
  </si>
  <si>
    <t>1⅓</t>
  </si>
  <si>
    <t>ladle</t>
  </si>
  <si>
    <t>$n$</t>
  </si>
  <si>
    <t>units</t>
  </si>
  <si>
    <t>optional</t>
  </si>
  <si>
    <t>⅔</t>
  </si>
  <si>
    <r>
      <t xml:space="preserve">FOAM (ml </t>
    </r>
    <r>
      <rPr>
        <i/>
        <sz val="11"/>
        <color theme="1"/>
        <rFont val="Calibri"/>
        <family val="2"/>
        <scheme val="minor"/>
      </rPr>
      <t>or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gm)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</si>
</sst>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1" fillId="0" borderId="0" xfId="0" applyNumberFormat="1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activeCell="P1" sqref="P1:P1048576"/>
    </sheetView>
  </sheetViews>
  <sheetFormatPr defaultRowHeight="15" x14ac:dyDescent="0.25"/>
  <cols>
    <col min="1" max="1" width="17.7109375" style="2" bestFit="1" customWidth="1"/>
    <col min="2" max="2" width="4.140625" style="1" bestFit="1" customWidth="1"/>
    <col min="3" max="3" width="10.7109375" bestFit="1" customWidth="1"/>
    <col min="4" max="4" width="16.85546875" style="5" bestFit="1" customWidth="1"/>
    <col min="5" max="5" width="6.7109375" customWidth="1"/>
    <col min="6" max="6" width="4" style="1" bestFit="1" customWidth="1"/>
    <col min="7" max="7" width="6.7109375" bestFit="1" customWidth="1"/>
    <col min="8" max="8" width="16.28515625" style="5" bestFit="1" customWidth="1"/>
    <col min="9" max="9" width="6.7109375" customWidth="1"/>
    <col min="10" max="10" width="3.42578125" style="1" bestFit="1" customWidth="1"/>
    <col min="11" max="11" width="6.7109375" bestFit="1" customWidth="1"/>
    <col min="12" max="12" width="16.28515625" style="5" bestFit="1" customWidth="1"/>
    <col min="13" max="13" width="6.7109375" customWidth="1"/>
    <col min="14" max="14" width="3.42578125" style="1" bestFit="1" customWidth="1"/>
    <col min="15" max="15" width="8.42578125" bestFit="1" customWidth="1"/>
    <col min="16" max="16" width="16.28515625" style="7" bestFit="1" customWidth="1"/>
  </cols>
  <sheetData>
    <row r="1" spans="1:16" s="2" customFormat="1" x14ac:dyDescent="0.25">
      <c r="B1" s="3" t="s">
        <v>0</v>
      </c>
      <c r="C1" s="3"/>
      <c r="D1" s="4" t="s">
        <v>37</v>
      </c>
      <c r="F1" s="3" t="s">
        <v>1</v>
      </c>
      <c r="G1" s="3"/>
      <c r="H1" s="4" t="str">
        <f>D1</f>
        <v>FOAM (ml or gm)</v>
      </c>
      <c r="J1" s="3" t="s">
        <v>2</v>
      </c>
      <c r="K1" s="3"/>
      <c r="L1" s="4" t="str">
        <f>H1</f>
        <v>FOAM (ml or gm)</v>
      </c>
      <c r="N1" s="3" t="s">
        <v>3</v>
      </c>
      <c r="O1" s="3"/>
      <c r="P1" s="6" t="str">
        <f>L1</f>
        <v>FOAM (ml or gm)</v>
      </c>
    </row>
    <row r="2" spans="1:16" x14ac:dyDescent="0.25">
      <c r="A2" s="2" t="s">
        <v>4</v>
      </c>
      <c r="B2" s="1">
        <v>1</v>
      </c>
      <c r="C2" t="s">
        <v>21</v>
      </c>
      <c r="D2" s="5">
        <f>HLOOKUP(C2,Sheet2!$1:$16,MATCH(B2,Sheet2!$A:$A,0),FALSE)</f>
        <v>52.5</v>
      </c>
      <c r="F2" s="1">
        <v>1</v>
      </c>
      <c r="G2" t="s">
        <v>21</v>
      </c>
      <c r="H2" s="5">
        <f>HLOOKUP(G2,Sheet2!$1:$16,MATCH(F2,Sheet2!$A:$A,0),FALSE)</f>
        <v>52.5</v>
      </c>
      <c r="J2" s="1">
        <v>2</v>
      </c>
      <c r="K2" t="s">
        <v>24</v>
      </c>
      <c r="L2" s="5">
        <f>HLOOKUP(K2,Sheet2!$1:$16,MATCH(J2,Sheet2!$A:$A,0),FALSE)</f>
        <v>30</v>
      </c>
      <c r="N2" s="1" t="s">
        <v>19</v>
      </c>
      <c r="O2" t="s">
        <v>21</v>
      </c>
      <c r="P2" s="5">
        <f>HLOOKUP(O2,Sheet2!$1:$16,MATCH(N2,Sheet2!$A:$A,0),FALSE)</f>
        <v>13.125</v>
      </c>
    </row>
    <row r="3" spans="1:16" x14ac:dyDescent="0.25">
      <c r="A3" s="2" t="s">
        <v>5</v>
      </c>
      <c r="B3" s="1">
        <v>1</v>
      </c>
      <c r="C3" t="s">
        <v>22</v>
      </c>
      <c r="D3" s="5">
        <f>HLOOKUP(C3,Sheet2!$1:$16,MATCH(B3,Sheet2!$A:$A,0),FALSE)</f>
        <v>5</v>
      </c>
      <c r="F3" s="1">
        <v>1</v>
      </c>
      <c r="G3" t="s">
        <v>22</v>
      </c>
      <c r="H3" s="5">
        <f>HLOOKUP(G3,Sheet2!$1:$16,MATCH(F3,Sheet2!$A:$A,0),FALSE)</f>
        <v>5</v>
      </c>
      <c r="J3" s="1">
        <v>1</v>
      </c>
      <c r="K3" t="s">
        <v>22</v>
      </c>
      <c r="L3" s="5">
        <f>HLOOKUP(K3,Sheet2!$1:$16,MATCH(J3,Sheet2!$A:$A,0),FALSE)</f>
        <v>5</v>
      </c>
      <c r="N3" s="1" t="s">
        <v>30</v>
      </c>
      <c r="O3" t="s">
        <v>21</v>
      </c>
      <c r="P3" s="5">
        <f>HLOOKUP(O3,Sheet2!$1:$16,MATCH(N3,Sheet2!$A:$A,0),FALSE)</f>
        <v>39.375</v>
      </c>
    </row>
    <row r="4" spans="1:16" x14ac:dyDescent="0.25">
      <c r="A4" s="2" t="s">
        <v>6</v>
      </c>
      <c r="B4" s="1" t="s">
        <v>17</v>
      </c>
      <c r="C4" t="s">
        <v>22</v>
      </c>
      <c r="D4" s="5">
        <f>HLOOKUP(C4,Sheet2!$1:$16,MATCH(B4,Sheet2!$A:$A,0),FALSE)</f>
        <v>2.5</v>
      </c>
      <c r="F4" s="1">
        <v>1</v>
      </c>
      <c r="G4" t="s">
        <v>22</v>
      </c>
      <c r="H4" s="5">
        <f>HLOOKUP(G4,Sheet2!$1:$16,MATCH(F4,Sheet2!$A:$A,0),FALSE)</f>
        <v>5</v>
      </c>
      <c r="J4" s="1">
        <v>1</v>
      </c>
      <c r="K4" t="s">
        <v>22</v>
      </c>
      <c r="L4" s="5">
        <f>HLOOKUP(K4,Sheet2!$1:$16,MATCH(J4,Sheet2!$A:$A,0),FALSE)</f>
        <v>5</v>
      </c>
      <c r="N4" s="1" t="s">
        <v>31</v>
      </c>
      <c r="O4" t="s">
        <v>22</v>
      </c>
      <c r="P4" s="5">
        <f>HLOOKUP(O4,Sheet2!$1:$16,MATCH(N4,Sheet2!$A:$A,0),FALSE)</f>
        <v>6.665</v>
      </c>
    </row>
    <row r="5" spans="1:16" x14ac:dyDescent="0.25">
      <c r="A5" s="2" t="s">
        <v>7</v>
      </c>
      <c r="B5" s="1" t="s">
        <v>18</v>
      </c>
      <c r="C5" t="s">
        <v>23</v>
      </c>
      <c r="D5" s="5">
        <f>HLOOKUP(C5,Sheet2!$1:$16,MATCH(B5,Sheet2!$A:$A,0),FALSE)</f>
        <v>48</v>
      </c>
      <c r="F5" s="1" t="s">
        <v>14</v>
      </c>
      <c r="G5" t="s">
        <v>21</v>
      </c>
      <c r="H5" s="5">
        <f>HLOOKUP(G5,Sheet2!$1:$16,MATCH(F5,Sheet2!$A:$A,0),FALSE)</f>
        <v>78.75</v>
      </c>
      <c r="J5" s="1">
        <v>2</v>
      </c>
      <c r="K5" t="s">
        <v>24</v>
      </c>
      <c r="L5" s="5">
        <f>HLOOKUP(K5,Sheet2!$1:$16,MATCH(J5,Sheet2!$A:$A,0),FALSE)</f>
        <v>30</v>
      </c>
      <c r="N5" s="1" t="s">
        <v>29</v>
      </c>
      <c r="O5" t="s">
        <v>21</v>
      </c>
      <c r="P5" s="5">
        <f>HLOOKUP(O5,Sheet2!$1:$16,MATCH(N5,Sheet2!$A:$A,0),FALSE)</f>
        <v>17.482500000000002</v>
      </c>
    </row>
    <row r="6" spans="1:16" x14ac:dyDescent="0.25">
      <c r="A6" s="2" t="s">
        <v>8</v>
      </c>
      <c r="B6" s="1" t="s">
        <v>19</v>
      </c>
      <c r="C6" t="s">
        <v>22</v>
      </c>
      <c r="D6" s="5">
        <f>HLOOKUP(C6,Sheet2!$1:$16,MATCH(B6,Sheet2!$A:$A,0),FALSE)</f>
        <v>1.25</v>
      </c>
      <c r="F6" s="1" t="s">
        <v>17</v>
      </c>
      <c r="G6" t="s">
        <v>22</v>
      </c>
      <c r="H6" s="5">
        <f>HLOOKUP(G6,Sheet2!$1:$16,MATCH(F6,Sheet2!$A:$A,0),FALSE)</f>
        <v>2.5</v>
      </c>
      <c r="J6" s="1" t="s">
        <v>29</v>
      </c>
      <c r="K6" t="s">
        <v>22</v>
      </c>
      <c r="L6" s="5">
        <f>HLOOKUP(K6,Sheet2!$1:$16,MATCH(J6,Sheet2!$A:$A,0),FALSE)</f>
        <v>1.665</v>
      </c>
      <c r="N6" s="1" t="s">
        <v>19</v>
      </c>
      <c r="O6" t="s">
        <v>22</v>
      </c>
      <c r="P6" s="5">
        <f>HLOOKUP(O6,Sheet2!$1:$16,MATCH(N6,Sheet2!$A:$A,0),FALSE)</f>
        <v>1.25</v>
      </c>
    </row>
    <row r="7" spans="1:16" x14ac:dyDescent="0.25">
      <c r="A7" s="2" t="s">
        <v>9</v>
      </c>
      <c r="B7" s="1">
        <v>1</v>
      </c>
      <c r="C7" t="s">
        <v>24</v>
      </c>
      <c r="D7" s="5">
        <f>HLOOKUP(C7,Sheet2!$1:$16,MATCH(B7,Sheet2!$A:$A,0),FALSE)</f>
        <v>15</v>
      </c>
      <c r="F7" s="1">
        <v>1</v>
      </c>
      <c r="G7" t="s">
        <v>21</v>
      </c>
      <c r="H7" s="5">
        <f>HLOOKUP(G7,Sheet2!$1:$16,MATCH(F7,Sheet2!$A:$A,0),FALSE)</f>
        <v>52.5</v>
      </c>
      <c r="J7" s="1">
        <v>1</v>
      </c>
      <c r="K7" t="s">
        <v>24</v>
      </c>
      <c r="L7" s="5">
        <f>HLOOKUP(K7,Sheet2!$1:$16,MATCH(J7,Sheet2!$A:$A,0),FALSE)</f>
        <v>15</v>
      </c>
      <c r="N7" s="1" t="s">
        <v>17</v>
      </c>
      <c r="O7" t="s">
        <v>21</v>
      </c>
      <c r="P7" s="5">
        <f>HLOOKUP(O7,Sheet2!$1:$16,MATCH(N7,Sheet2!$A:$A,0),FALSE)</f>
        <v>26.25</v>
      </c>
    </row>
    <row r="8" spans="1:16" x14ac:dyDescent="0.25">
      <c r="A8" s="2" t="s">
        <v>10</v>
      </c>
      <c r="B8" s="1" t="s">
        <v>17</v>
      </c>
      <c r="C8" t="s">
        <v>22</v>
      </c>
      <c r="D8" s="5">
        <f>HLOOKUP(C8,Sheet2!$1:$16,MATCH(B8,Sheet2!$A:$A,0),FALSE)</f>
        <v>2.5</v>
      </c>
      <c r="F8" s="1" t="s">
        <v>36</v>
      </c>
      <c r="G8" t="s">
        <v>22</v>
      </c>
      <c r="H8" s="5">
        <f>HLOOKUP(G8,Sheet2!$1:$16,MATCH(F8,Sheet2!$A:$A,0),FALSE)</f>
        <v>3.335</v>
      </c>
      <c r="J8" s="1">
        <v>1</v>
      </c>
      <c r="K8" t="s">
        <v>22</v>
      </c>
      <c r="L8" s="5">
        <f>HLOOKUP(K8,Sheet2!$1:$16,MATCH(J8,Sheet2!$A:$A,0),FALSE)</f>
        <v>5</v>
      </c>
      <c r="N8" s="1" t="s">
        <v>17</v>
      </c>
      <c r="O8" t="s">
        <v>22</v>
      </c>
      <c r="P8" s="5">
        <f>HLOOKUP(O8,Sheet2!$1:$16,MATCH(N8,Sheet2!$A:$A,0),FALSE)</f>
        <v>2.5</v>
      </c>
    </row>
    <row r="9" spans="1:16" x14ac:dyDescent="0.25">
      <c r="A9" s="2" t="s">
        <v>11</v>
      </c>
      <c r="B9" s="1">
        <v>1</v>
      </c>
      <c r="C9" t="s">
        <v>26</v>
      </c>
      <c r="D9" s="5">
        <f>HLOOKUP(C9,Sheet2!$1:$16,MATCH(B9,Sheet2!$A:$A,0),FALSE)</f>
        <v>7.5</v>
      </c>
      <c r="F9" s="1" t="s">
        <v>27</v>
      </c>
      <c r="G9" t="s">
        <v>22</v>
      </c>
      <c r="H9" s="5" t="str">
        <f>HLOOKUP(G9,Sheet2!$1:$16,MATCH(F9,Sheet2!$A:$A,0),FALSE)</f>
        <v>5–10</v>
      </c>
      <c r="J9" s="1">
        <v>1</v>
      </c>
      <c r="K9" t="s">
        <v>22</v>
      </c>
      <c r="L9" s="5">
        <f>HLOOKUP(K9,Sheet2!$1:$16,MATCH(J9,Sheet2!$A:$A,0),FALSE)</f>
        <v>5</v>
      </c>
      <c r="N9" s="1" t="s">
        <v>17</v>
      </c>
      <c r="O9" t="s">
        <v>22</v>
      </c>
      <c r="P9" s="5">
        <f>HLOOKUP(O9,Sheet2!$1:$16,MATCH(N9,Sheet2!$A:$A,0),FALSE)</f>
        <v>2.5</v>
      </c>
    </row>
    <row r="10" spans="1:16" x14ac:dyDescent="0.25">
      <c r="A10" s="2" t="s">
        <v>15</v>
      </c>
      <c r="B10" s="1" t="s">
        <v>33</v>
      </c>
      <c r="C10" t="s">
        <v>35</v>
      </c>
      <c r="D10" s="5" t="str">
        <f>HLOOKUP(C10,Sheet2!$1:$16,MATCH(B10,Sheet2!$A:$A,0),FALSE)</f>
        <v>$n$ (optional)</v>
      </c>
      <c r="F10" s="1" t="s">
        <v>17</v>
      </c>
      <c r="G10" t="s">
        <v>22</v>
      </c>
      <c r="H10" s="5">
        <f>HLOOKUP(G10,Sheet2!$1:$16,MATCH(F10,Sheet2!$A:$A,0),FALSE)</f>
        <v>2.5</v>
      </c>
      <c r="J10" s="1" t="s">
        <v>28</v>
      </c>
      <c r="K10" t="s">
        <v>22</v>
      </c>
      <c r="L10" s="5" t="str">
        <f>HLOOKUP(K10,Sheet2!$1:$16,MATCH(J10,Sheet2!$A:$A,0),FALSE)</f>
        <v>5+</v>
      </c>
      <c r="N10" s="1">
        <v>0</v>
      </c>
      <c r="O10" t="s">
        <v>34</v>
      </c>
      <c r="P10" s="5">
        <f>HLOOKUP(O10,Sheet2!$1:$16,MATCH(N10,Sheet2!$A:$A,0),FALSE)</f>
        <v>0</v>
      </c>
    </row>
    <row r="11" spans="1:16" x14ac:dyDescent="0.25">
      <c r="A11" s="2" t="s">
        <v>16</v>
      </c>
      <c r="B11" s="1">
        <v>0</v>
      </c>
      <c r="C11" t="s">
        <v>34</v>
      </c>
      <c r="D11" s="5">
        <f>HLOOKUP(C11,Sheet2!$1:$16,MATCH(B11,Sheet2!$A:$A,0),FALSE)</f>
        <v>0</v>
      </c>
      <c r="F11" s="1">
        <v>0</v>
      </c>
      <c r="G11" t="s">
        <v>34</v>
      </c>
      <c r="H11" s="5">
        <f>HLOOKUP(G11,Sheet2!$1:$16,MATCH(F11,Sheet2!$A:$A,0),FALSE)</f>
        <v>0</v>
      </c>
      <c r="J11" s="1">
        <v>0</v>
      </c>
      <c r="K11" t="s">
        <v>34</v>
      </c>
      <c r="L11" s="5">
        <f>HLOOKUP(K11,Sheet2!$1:$16,MATCH(J11,Sheet2!$A:$A,0),FALSE)</f>
        <v>0</v>
      </c>
      <c r="N11" s="1">
        <v>2</v>
      </c>
      <c r="O11" t="s">
        <v>21</v>
      </c>
      <c r="P11" s="5">
        <f>HLOOKUP(O11,Sheet2!$1:$16,MATCH(N11,Sheet2!$A:$A,0),FALSE)</f>
        <v>105</v>
      </c>
    </row>
    <row r="12" spans="1:16" x14ac:dyDescent="0.25">
      <c r="A12" s="2" t="s">
        <v>12</v>
      </c>
      <c r="B12" s="1" t="s">
        <v>20</v>
      </c>
      <c r="C12" t="s">
        <v>25</v>
      </c>
      <c r="D12" s="5">
        <f>HLOOKUP(C12,Sheet2!$1:$16,MATCH(B12,Sheet2!$A:$A,0),FALSE)</f>
        <v>280</v>
      </c>
      <c r="F12" s="1" t="s">
        <v>20</v>
      </c>
      <c r="G12" t="s">
        <v>25</v>
      </c>
      <c r="H12" s="5">
        <f>HLOOKUP(G12,Sheet2!$1:$16,MATCH(F12,Sheet2!$A:$A,0),FALSE)</f>
        <v>280</v>
      </c>
      <c r="J12" s="1" t="s">
        <v>20</v>
      </c>
      <c r="K12" t="s">
        <v>25</v>
      </c>
      <c r="L12" s="5">
        <f>HLOOKUP(K12,Sheet2!$1:$16,MATCH(J12,Sheet2!$A:$A,0),FALSE)</f>
        <v>280</v>
      </c>
      <c r="N12" s="1" t="s">
        <v>17</v>
      </c>
      <c r="O12" t="s">
        <v>32</v>
      </c>
      <c r="P12" s="5">
        <f>HLOOKUP(O12,Sheet2!$1:$16,MATCH(N12,Sheet2!$A:$A,0),FALSE)</f>
        <v>40</v>
      </c>
    </row>
    <row r="13" spans="1:16" x14ac:dyDescent="0.25">
      <c r="A13" s="2" t="s">
        <v>13</v>
      </c>
      <c r="B13" s="1" t="s">
        <v>33</v>
      </c>
      <c r="C13" t="s">
        <v>35</v>
      </c>
      <c r="D13" s="5" t="str">
        <f>HLOOKUP(C13,Sheet2!$1:$16,MATCH(B13,Sheet2!$A:$A,0),FALSE)</f>
        <v>$n$ (optional)</v>
      </c>
      <c r="F13" s="1">
        <v>0</v>
      </c>
      <c r="G13" t="s">
        <v>34</v>
      </c>
      <c r="H13" s="5">
        <f>HLOOKUP(G13,Sheet2!$1:$16,MATCH(F13,Sheet2!$A:$A,0),FALSE)</f>
        <v>0</v>
      </c>
      <c r="J13" s="1">
        <v>0</v>
      </c>
      <c r="K13" t="s">
        <v>34</v>
      </c>
      <c r="L13" s="5">
        <f>HLOOKUP(K13,Sheet2!$1:$16,MATCH(J13,Sheet2!$A:$A,0),FALSE)</f>
        <v>0</v>
      </c>
      <c r="N13" s="1">
        <v>2</v>
      </c>
      <c r="O13" t="s">
        <v>35</v>
      </c>
      <c r="P13" s="5" t="str">
        <f>HLOOKUP(O13,Sheet2!$1:$16,MATCH(N13,Sheet2!$A:$A,0),FALSE)</f>
        <v>2 (optional)</v>
      </c>
    </row>
  </sheetData>
  <mergeCells count="4">
    <mergeCell ref="B1:C1"/>
    <mergeCell ref="F1:G1"/>
    <mergeCell ref="J1:K1"/>
    <mergeCell ref="N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C16" sqref="C2:C16"/>
    </sheetView>
  </sheetViews>
  <sheetFormatPr defaultRowHeight="15" x14ac:dyDescent="0.25"/>
  <cols>
    <col min="2" max="2" width="6" bestFit="1" customWidth="1"/>
    <col min="3" max="3" width="13.5703125" bestFit="1" customWidth="1"/>
    <col min="4" max="4" width="8.42578125" bestFit="1" customWidth="1"/>
    <col min="5" max="5" width="10.7109375" bestFit="1" customWidth="1"/>
    <col min="6" max="6" width="8.42578125" bestFit="1" customWidth="1"/>
    <col min="7" max="7" width="8.42578125" style="1" bestFit="1" customWidth="1"/>
    <col min="8" max="10" width="8.42578125" bestFit="1" customWidth="1"/>
  </cols>
  <sheetData>
    <row r="1" spans="1:10" x14ac:dyDescent="0.25">
      <c r="B1" t="s">
        <v>34</v>
      </c>
      <c r="C1" t="s">
        <v>35</v>
      </c>
      <c r="D1" t="s">
        <v>22</v>
      </c>
      <c r="E1" t="s">
        <v>26</v>
      </c>
      <c r="F1" t="s">
        <v>24</v>
      </c>
      <c r="G1" t="s">
        <v>21</v>
      </c>
      <c r="H1" t="s">
        <v>32</v>
      </c>
      <c r="I1" t="s">
        <v>25</v>
      </c>
      <c r="J1" t="s">
        <v>23</v>
      </c>
    </row>
    <row r="2" spans="1:10" x14ac:dyDescent="0.25">
      <c r="A2" s="1">
        <v>0</v>
      </c>
      <c r="B2" s="1">
        <f>A2*VLOOKUP(B1,Sheet3!A:B,2,FALSE)</f>
        <v>0</v>
      </c>
      <c r="C2" s="1" t="str">
        <f t="shared" ref="C2:C15" si="0">$A2 &amp; " (optional)"</f>
        <v>0 (optional)</v>
      </c>
      <c r="D2" s="1">
        <f>$B2*VLOOKUP(D$1,Sheet3!$A:$B,2,FALSE)</f>
        <v>0</v>
      </c>
      <c r="E2" s="1">
        <f>$B2*VLOOKUP(E$1,Sheet3!$A:$B,2,FALSE)</f>
        <v>0</v>
      </c>
      <c r="F2" s="1">
        <f>$B2*VLOOKUP(F$1,Sheet3!$A:$B,2,FALSE)</f>
        <v>0</v>
      </c>
      <c r="G2" s="1">
        <f>$B2*VLOOKUP(G$1,Sheet3!$A:$B,2,FALSE)</f>
        <v>0</v>
      </c>
      <c r="H2" s="1">
        <f>$B2*VLOOKUP(H$1,Sheet3!$A:$B,2,FALSE)</f>
        <v>0</v>
      </c>
      <c r="I2" s="1">
        <f>$B2*VLOOKUP(I$1,Sheet3!$A:$B,2,FALSE)</f>
        <v>0</v>
      </c>
      <c r="J2" s="1">
        <f>$B2*VLOOKUP(J$1,Sheet3!$A:$B,2,FALSE)</f>
        <v>0</v>
      </c>
    </row>
    <row r="3" spans="1:10" x14ac:dyDescent="0.25">
      <c r="A3" s="1" t="s">
        <v>18</v>
      </c>
      <c r="B3" s="1">
        <v>0.2</v>
      </c>
      <c r="C3" s="1" t="str">
        <f t="shared" si="0"/>
        <v>⅕ (optional)</v>
      </c>
      <c r="D3" s="1">
        <f>$B3*VLOOKUP(D$1,Sheet3!$A:$B,2,FALSE)</f>
        <v>1</v>
      </c>
      <c r="E3" s="1">
        <f>$B3*VLOOKUP(E$1,Sheet3!$A:$B,2,FALSE)</f>
        <v>1.5</v>
      </c>
      <c r="F3" s="1">
        <f>$B3*VLOOKUP(F$1,Sheet3!$A:$B,2,FALSE)</f>
        <v>3</v>
      </c>
      <c r="G3" s="1">
        <f>$B3*VLOOKUP(G$1,Sheet3!$A:$B,2,FALSE)</f>
        <v>10.5</v>
      </c>
      <c r="H3" s="1">
        <f>$B3*VLOOKUP(H$1,Sheet3!$A:$B,2,FALSE)</f>
        <v>16</v>
      </c>
      <c r="I3" s="1">
        <f>$B3*VLOOKUP(I$1,Sheet3!$A:$B,2,FALSE)</f>
        <v>16</v>
      </c>
      <c r="J3" s="1">
        <f>$B3*VLOOKUP(J$1,Sheet3!$A:$B,2,FALSE)</f>
        <v>48</v>
      </c>
    </row>
    <row r="4" spans="1:10" x14ac:dyDescent="0.25">
      <c r="A4" s="1" t="s">
        <v>19</v>
      </c>
      <c r="B4" s="1">
        <v>0.25</v>
      </c>
      <c r="C4" s="1" t="str">
        <f t="shared" si="0"/>
        <v>¼ (optional)</v>
      </c>
      <c r="D4" s="1">
        <f>$B4*VLOOKUP(D$1,Sheet3!$A:$B,2,FALSE)</f>
        <v>1.25</v>
      </c>
      <c r="E4" s="1">
        <f>$B4*VLOOKUP(E$1,Sheet3!$A:$B,2,FALSE)</f>
        <v>1.875</v>
      </c>
      <c r="F4" s="1">
        <f>$B4*VLOOKUP(F$1,Sheet3!$A:$B,2,FALSE)</f>
        <v>3.75</v>
      </c>
      <c r="G4" s="1">
        <f>$B4*VLOOKUP(G$1,Sheet3!$A:$B,2,FALSE)</f>
        <v>13.125</v>
      </c>
      <c r="H4" s="1">
        <f>$B4*VLOOKUP(H$1,Sheet3!$A:$B,2,FALSE)</f>
        <v>20</v>
      </c>
      <c r="I4" s="1">
        <f>$B4*VLOOKUP(I$1,Sheet3!$A:$B,2,FALSE)</f>
        <v>20</v>
      </c>
      <c r="J4" s="1">
        <f>$B4*VLOOKUP(J$1,Sheet3!$A:$B,2,FALSE)</f>
        <v>60</v>
      </c>
    </row>
    <row r="5" spans="1:10" x14ac:dyDescent="0.25">
      <c r="A5" s="1" t="s">
        <v>29</v>
      </c>
      <c r="B5" s="1">
        <v>0.33300000000000002</v>
      </c>
      <c r="C5" s="1" t="str">
        <f t="shared" si="0"/>
        <v>⅓ (optional)</v>
      </c>
      <c r="D5" s="1">
        <f>$B5*VLOOKUP(D$1,Sheet3!$A:$B,2,FALSE)</f>
        <v>1.665</v>
      </c>
      <c r="E5" s="1">
        <f>$B5*VLOOKUP(E$1,Sheet3!$A:$B,2,FALSE)</f>
        <v>2.4975000000000001</v>
      </c>
      <c r="F5" s="1">
        <f>$B5*VLOOKUP(F$1,Sheet3!$A:$B,2,FALSE)</f>
        <v>4.9950000000000001</v>
      </c>
      <c r="G5" s="1">
        <f>$B5*VLOOKUP(G$1,Sheet3!$A:$B,2,FALSE)</f>
        <v>17.482500000000002</v>
      </c>
      <c r="H5" s="1">
        <f>$B5*VLOOKUP(H$1,Sheet3!$A:$B,2,FALSE)</f>
        <v>26.64</v>
      </c>
      <c r="I5" s="1">
        <f>$B5*VLOOKUP(I$1,Sheet3!$A:$B,2,FALSE)</f>
        <v>26.64</v>
      </c>
      <c r="J5" s="1">
        <f>$B5*VLOOKUP(J$1,Sheet3!$A:$B,2,FALSE)</f>
        <v>79.92</v>
      </c>
    </row>
    <row r="6" spans="1:10" x14ac:dyDescent="0.25">
      <c r="A6" s="1" t="s">
        <v>17</v>
      </c>
      <c r="B6" s="1">
        <v>0.5</v>
      </c>
      <c r="C6" s="1" t="str">
        <f t="shared" si="0"/>
        <v>½ (optional)</v>
      </c>
      <c r="D6" s="1">
        <f>$B6*VLOOKUP(D$1,Sheet3!$A:$B,2,FALSE)</f>
        <v>2.5</v>
      </c>
      <c r="E6" s="1">
        <f>$B6*VLOOKUP(E$1,Sheet3!$A:$B,2,FALSE)</f>
        <v>3.75</v>
      </c>
      <c r="F6" s="1">
        <f>$B6*VLOOKUP(F$1,Sheet3!$A:$B,2,FALSE)</f>
        <v>7.5</v>
      </c>
      <c r="G6" s="1">
        <f>$B6*VLOOKUP(G$1,Sheet3!$A:$B,2,FALSE)</f>
        <v>26.25</v>
      </c>
      <c r="H6" s="1">
        <f>$B6*VLOOKUP(H$1,Sheet3!$A:$B,2,FALSE)</f>
        <v>40</v>
      </c>
      <c r="I6" s="1">
        <f>$B6*VLOOKUP(I$1,Sheet3!$A:$B,2,FALSE)</f>
        <v>40</v>
      </c>
      <c r="J6" s="1">
        <f>$B6*VLOOKUP(J$1,Sheet3!$A:$B,2,FALSE)</f>
        <v>120</v>
      </c>
    </row>
    <row r="7" spans="1:10" x14ac:dyDescent="0.25">
      <c r="A7" s="1" t="s">
        <v>36</v>
      </c>
      <c r="B7" s="1">
        <v>0.66700000000000004</v>
      </c>
      <c r="C7" s="1" t="str">
        <f t="shared" si="0"/>
        <v>⅔ (optional)</v>
      </c>
      <c r="D7" s="1">
        <f>$B7*VLOOKUP(D$1,Sheet3!$A:$B,2,FALSE)</f>
        <v>3.335</v>
      </c>
      <c r="E7" s="1">
        <f>$B7*VLOOKUP(E$1,Sheet3!$A:$B,2,FALSE)</f>
        <v>5.0025000000000004</v>
      </c>
      <c r="F7" s="1">
        <f>$B7*VLOOKUP(F$1,Sheet3!$A:$B,2,FALSE)</f>
        <v>10.005000000000001</v>
      </c>
      <c r="G7" s="1">
        <f>$B7*VLOOKUP(G$1,Sheet3!$A:$B,2,FALSE)</f>
        <v>35.017500000000005</v>
      </c>
      <c r="H7" s="1">
        <f>$B7*VLOOKUP(H$1,Sheet3!$A:$B,2,FALSE)</f>
        <v>53.36</v>
      </c>
      <c r="I7" s="1">
        <f>$B7*VLOOKUP(I$1,Sheet3!$A:$B,2,FALSE)</f>
        <v>53.36</v>
      </c>
      <c r="J7" s="1">
        <f>$B7*VLOOKUP(J$1,Sheet3!$A:$B,2,FALSE)</f>
        <v>160.08000000000001</v>
      </c>
    </row>
    <row r="8" spans="1:10" x14ac:dyDescent="0.25">
      <c r="A8" s="1" t="s">
        <v>30</v>
      </c>
      <c r="B8" s="1">
        <v>0.75</v>
      </c>
      <c r="C8" s="1" t="str">
        <f t="shared" si="0"/>
        <v>¾ (optional)</v>
      </c>
      <c r="D8" s="1">
        <f>$B8*VLOOKUP(D$1,Sheet3!$A:$B,2,FALSE)</f>
        <v>3.75</v>
      </c>
      <c r="E8" s="1">
        <f>$B8*VLOOKUP(E$1,Sheet3!$A:$B,2,FALSE)</f>
        <v>5.625</v>
      </c>
      <c r="F8" s="1">
        <f>$B8*VLOOKUP(F$1,Sheet3!$A:$B,2,FALSE)</f>
        <v>11.25</v>
      </c>
      <c r="G8" s="1">
        <f>$B8*VLOOKUP(G$1,Sheet3!$A:$B,2,FALSE)</f>
        <v>39.375</v>
      </c>
      <c r="H8" s="1">
        <f>$B8*VLOOKUP(H$1,Sheet3!$A:$B,2,FALSE)</f>
        <v>60</v>
      </c>
      <c r="I8" s="1">
        <f>$B8*VLOOKUP(I$1,Sheet3!$A:$B,2,FALSE)</f>
        <v>60</v>
      </c>
      <c r="J8" s="1">
        <f>$B8*VLOOKUP(J$1,Sheet3!$A:$B,2,FALSE)</f>
        <v>180</v>
      </c>
    </row>
    <row r="9" spans="1:10" x14ac:dyDescent="0.25">
      <c r="A9" s="1">
        <v>1</v>
      </c>
      <c r="B9" s="1">
        <v>1</v>
      </c>
      <c r="C9" s="1" t="str">
        <f t="shared" si="0"/>
        <v>1 (optional)</v>
      </c>
      <c r="D9" s="1">
        <f>$B9*VLOOKUP(D$1,Sheet3!$A:$B,2,FALSE)</f>
        <v>5</v>
      </c>
      <c r="E9" s="1">
        <f>$B9*VLOOKUP(E$1,Sheet3!$A:$B,2,FALSE)</f>
        <v>7.5</v>
      </c>
      <c r="F9" s="1">
        <f>$B9*VLOOKUP(F$1,Sheet3!$A:$B,2,FALSE)</f>
        <v>15</v>
      </c>
      <c r="G9" s="1">
        <f>$B9*VLOOKUP(G$1,Sheet3!$A:$B,2,FALSE)</f>
        <v>52.5</v>
      </c>
      <c r="H9" s="1">
        <f>$B9*VLOOKUP(H$1,Sheet3!$A:$B,2,FALSE)</f>
        <v>80</v>
      </c>
      <c r="I9" s="1">
        <f>$B9*VLOOKUP(I$1,Sheet3!$A:$B,2,FALSE)</f>
        <v>80</v>
      </c>
      <c r="J9" s="1">
        <f>$B9*VLOOKUP(J$1,Sheet3!$A:$B,2,FALSE)</f>
        <v>240</v>
      </c>
    </row>
    <row r="10" spans="1:10" x14ac:dyDescent="0.25">
      <c r="A10" s="1" t="s">
        <v>28</v>
      </c>
      <c r="B10" s="1" t="s">
        <v>28</v>
      </c>
      <c r="C10" s="1" t="str">
        <f t="shared" si="0"/>
        <v>1+ (optional)</v>
      </c>
      <c r="D10" s="1" t="str">
        <f t="shared" ref="D10:J10" si="1">D9 &amp; "+"</f>
        <v>5+</v>
      </c>
      <c r="E10" s="1" t="str">
        <f t="shared" si="1"/>
        <v>7.5+</v>
      </c>
      <c r="F10" s="1" t="str">
        <f t="shared" si="1"/>
        <v>15+</v>
      </c>
      <c r="G10" s="1" t="str">
        <f t="shared" si="1"/>
        <v>52.5+</v>
      </c>
      <c r="H10" s="1" t="str">
        <f t="shared" si="1"/>
        <v>80+</v>
      </c>
      <c r="I10" s="1" t="str">
        <f t="shared" si="1"/>
        <v>80+</v>
      </c>
      <c r="J10" s="1" t="str">
        <f t="shared" si="1"/>
        <v>240+</v>
      </c>
    </row>
    <row r="11" spans="1:10" x14ac:dyDescent="0.25">
      <c r="A11" s="1" t="s">
        <v>31</v>
      </c>
      <c r="B11" s="1">
        <v>1.333</v>
      </c>
      <c r="C11" s="1" t="str">
        <f t="shared" si="0"/>
        <v>1⅓ (optional)</v>
      </c>
      <c r="D11" s="1">
        <f>$B11*VLOOKUP(D$1,Sheet3!$A:$B,2,FALSE)</f>
        <v>6.665</v>
      </c>
      <c r="E11" s="1">
        <f>$B11*VLOOKUP(E$1,Sheet3!$A:$B,2,FALSE)</f>
        <v>9.9975000000000005</v>
      </c>
      <c r="F11" s="1">
        <f>$B11*VLOOKUP(F$1,Sheet3!$A:$B,2,FALSE)</f>
        <v>19.995000000000001</v>
      </c>
      <c r="G11" s="1">
        <f>$B11*VLOOKUP(G$1,Sheet3!$A:$B,2,FALSE)</f>
        <v>69.982500000000002</v>
      </c>
      <c r="H11" s="1">
        <f>$B11*VLOOKUP(H$1,Sheet3!$A:$B,2,FALSE)</f>
        <v>106.64</v>
      </c>
      <c r="I11" s="1">
        <f>$B11*VLOOKUP(I$1,Sheet3!$A:$B,2,FALSE)</f>
        <v>106.64</v>
      </c>
      <c r="J11" s="1">
        <f>$B11*VLOOKUP(J$1,Sheet3!$A:$B,2,FALSE)</f>
        <v>319.92</v>
      </c>
    </row>
    <row r="12" spans="1:10" x14ac:dyDescent="0.25">
      <c r="A12" s="1" t="s">
        <v>14</v>
      </c>
      <c r="B12" s="1">
        <v>1.5</v>
      </c>
      <c r="C12" s="1" t="str">
        <f t="shared" si="0"/>
        <v>1½ (optional)</v>
      </c>
      <c r="D12" s="1">
        <f>$B12*VLOOKUP(D$1,Sheet3!$A:$B,2,FALSE)</f>
        <v>7.5</v>
      </c>
      <c r="E12" s="1">
        <f>$B12*VLOOKUP(E$1,Sheet3!$A:$B,2,FALSE)</f>
        <v>11.25</v>
      </c>
      <c r="F12" s="1">
        <f>$B12*VLOOKUP(F$1,Sheet3!$A:$B,2,FALSE)</f>
        <v>22.5</v>
      </c>
      <c r="G12" s="1">
        <f>$B12*VLOOKUP(G$1,Sheet3!$A:$B,2,FALSE)</f>
        <v>78.75</v>
      </c>
      <c r="H12" s="1">
        <f>$B12*VLOOKUP(H$1,Sheet3!$A:$B,2,FALSE)</f>
        <v>120</v>
      </c>
      <c r="I12" s="1">
        <f>$B12*VLOOKUP(I$1,Sheet3!$A:$B,2,FALSE)</f>
        <v>120</v>
      </c>
      <c r="J12" s="1">
        <f>$B12*VLOOKUP(J$1,Sheet3!$A:$B,2,FALSE)</f>
        <v>360</v>
      </c>
    </row>
    <row r="13" spans="1:10" x14ac:dyDescent="0.25">
      <c r="A13" s="1" t="s">
        <v>27</v>
      </c>
      <c r="B13" s="1" t="s">
        <v>27</v>
      </c>
      <c r="C13" s="1" t="str">
        <f t="shared" si="0"/>
        <v>1–2 (optional)</v>
      </c>
      <c r="D13" s="1" t="str">
        <f t="shared" ref="C13:I13" si="2">D9 &amp; "–" &amp; 2*D9</f>
        <v>5–10</v>
      </c>
      <c r="E13" s="1" t="str">
        <f t="shared" si="2"/>
        <v>7.5–15</v>
      </c>
      <c r="F13" s="1" t="str">
        <f t="shared" si="2"/>
        <v>15–30</v>
      </c>
      <c r="G13" s="1" t="str">
        <f t="shared" si="2"/>
        <v>52.5–105</v>
      </c>
      <c r="H13" s="1" t="str">
        <f t="shared" si="2"/>
        <v>80–160</v>
      </c>
      <c r="I13" s="1" t="str">
        <f t="shared" si="2"/>
        <v>80–160</v>
      </c>
      <c r="J13" s="1" t="str">
        <f>J9 &amp; "–" &amp; 2*J9</f>
        <v>240–480</v>
      </c>
    </row>
    <row r="14" spans="1:10" x14ac:dyDescent="0.25">
      <c r="A14" s="1">
        <v>2</v>
      </c>
      <c r="B14" s="1">
        <v>2</v>
      </c>
      <c r="C14" s="1" t="str">
        <f t="shared" si="0"/>
        <v>2 (optional)</v>
      </c>
      <c r="D14" s="1">
        <f>$B14*VLOOKUP(D$1,Sheet3!$A:$B,2,FALSE)</f>
        <v>10</v>
      </c>
      <c r="E14" s="1">
        <f>$B14*VLOOKUP(E$1,Sheet3!$A:$B,2,FALSE)</f>
        <v>15</v>
      </c>
      <c r="F14" s="1">
        <f>$B14*VLOOKUP(F$1,Sheet3!$A:$B,2,FALSE)</f>
        <v>30</v>
      </c>
      <c r="G14" s="1">
        <f>$B14*VLOOKUP(G$1,Sheet3!$A:$B,2,FALSE)</f>
        <v>105</v>
      </c>
      <c r="H14" s="1">
        <f>$B14*VLOOKUP(H$1,Sheet3!$A:$B,2,FALSE)</f>
        <v>160</v>
      </c>
      <c r="I14" s="1">
        <f>$B14*VLOOKUP(I$1,Sheet3!$A:$B,2,FALSE)</f>
        <v>160</v>
      </c>
      <c r="J14" s="1">
        <f>$B14*VLOOKUP(J$1,Sheet3!$A:$B,2,FALSE)</f>
        <v>480</v>
      </c>
    </row>
    <row r="15" spans="1:10" x14ac:dyDescent="0.25">
      <c r="A15" s="1" t="s">
        <v>20</v>
      </c>
      <c r="B15" s="1">
        <v>3.5</v>
      </c>
      <c r="C15" s="1" t="str">
        <f t="shared" si="0"/>
        <v>3½ (optional)</v>
      </c>
      <c r="D15" s="1">
        <f>$B15*VLOOKUP(D$1,Sheet3!$A:$B,2,FALSE)</f>
        <v>17.5</v>
      </c>
      <c r="E15" s="1">
        <f>$B15*VLOOKUP(E$1,Sheet3!$A:$B,2,FALSE)</f>
        <v>26.25</v>
      </c>
      <c r="F15" s="1">
        <f>$B15*VLOOKUP(F$1,Sheet3!$A:$B,2,FALSE)</f>
        <v>52.5</v>
      </c>
      <c r="G15" s="1">
        <f>$B15*VLOOKUP(G$1,Sheet3!$A:$B,2,FALSE)</f>
        <v>183.75</v>
      </c>
      <c r="H15" s="1">
        <f>$B15*VLOOKUP(H$1,Sheet3!$A:$B,2,FALSE)</f>
        <v>280</v>
      </c>
      <c r="I15" s="1">
        <f>$B15*VLOOKUP(I$1,Sheet3!$A:$B,2,FALSE)</f>
        <v>280</v>
      </c>
      <c r="J15" s="1">
        <f>$B15*VLOOKUP(J$1,Sheet3!$A:$B,2,FALSE)</f>
        <v>840</v>
      </c>
    </row>
    <row r="16" spans="1:10" x14ac:dyDescent="0.25">
      <c r="A16" s="1" t="s">
        <v>33</v>
      </c>
      <c r="B16" s="1" t="s">
        <v>33</v>
      </c>
      <c r="C16" s="1" t="str">
        <f>$A16 &amp; " (optional)"</f>
        <v>$n$ (optional)</v>
      </c>
      <c r="D16" s="1" t="str">
        <f t="shared" ref="C16:I16" si="3">$A16</f>
        <v>$n$</v>
      </c>
      <c r="E16" s="1" t="str">
        <f t="shared" si="3"/>
        <v>$n$</v>
      </c>
      <c r="F16" s="1" t="str">
        <f t="shared" si="3"/>
        <v>$n$</v>
      </c>
      <c r="G16" s="1" t="str">
        <f t="shared" si="3"/>
        <v>$n$</v>
      </c>
      <c r="H16" s="1" t="str">
        <f t="shared" si="3"/>
        <v>$n$</v>
      </c>
      <c r="I16" s="1" t="str">
        <f t="shared" si="3"/>
        <v>$n$</v>
      </c>
      <c r="J16" s="1" t="str">
        <f>$A16</f>
        <v>$n$</v>
      </c>
    </row>
  </sheetData>
  <sortState ref="A1:A29">
    <sortCondition ref="A1:A2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sqref="A1:A9"/>
    </sheetView>
  </sheetViews>
  <sheetFormatPr defaultRowHeight="15" x14ac:dyDescent="0.25"/>
  <cols>
    <col min="1" max="1" width="10.7109375" bestFit="1" customWidth="1"/>
  </cols>
  <sheetData>
    <row r="1" spans="1:2" x14ac:dyDescent="0.25">
      <c r="A1" t="s">
        <v>21</v>
      </c>
      <c r="B1">
        <f>3.5*15</f>
        <v>52.5</v>
      </c>
    </row>
    <row r="2" spans="1:2" x14ac:dyDescent="0.25">
      <c r="A2" t="s">
        <v>23</v>
      </c>
      <c r="B2">
        <v>240</v>
      </c>
    </row>
    <row r="3" spans="1:2" x14ac:dyDescent="0.25">
      <c r="A3" t="s">
        <v>26</v>
      </c>
      <c r="B3">
        <v>7.5</v>
      </c>
    </row>
    <row r="4" spans="1:2" x14ac:dyDescent="0.25">
      <c r="A4" t="s">
        <v>32</v>
      </c>
      <c r="B4">
        <v>80</v>
      </c>
    </row>
    <row r="5" spans="1:2" x14ac:dyDescent="0.25">
      <c r="A5" t="s">
        <v>25</v>
      </c>
      <c r="B5">
        <v>80</v>
      </c>
    </row>
    <row r="6" spans="1:2" x14ac:dyDescent="0.25">
      <c r="A6" t="s">
        <v>35</v>
      </c>
      <c r="B6">
        <v>1</v>
      </c>
    </row>
    <row r="7" spans="1:2" x14ac:dyDescent="0.25">
      <c r="A7" t="s">
        <v>24</v>
      </c>
      <c r="B7">
        <v>15</v>
      </c>
    </row>
    <row r="8" spans="1:2" x14ac:dyDescent="0.25">
      <c r="A8" t="s">
        <v>22</v>
      </c>
      <c r="B8">
        <v>5</v>
      </c>
    </row>
    <row r="9" spans="1:2" x14ac:dyDescent="0.25">
      <c r="A9" t="s">
        <v>34</v>
      </c>
      <c r="B9">
        <v>1</v>
      </c>
    </row>
  </sheetData>
  <sortState ref="A1:A48">
    <sortCondition ref="A1:A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Taylor</dc:creator>
  <cp:lastModifiedBy>Philip Taylor</cp:lastModifiedBy>
  <dcterms:created xsi:type="dcterms:W3CDTF">2020-06-30T11:19:20Z</dcterms:created>
  <dcterms:modified xsi:type="dcterms:W3CDTF">2020-07-01T18:43:44Z</dcterms:modified>
</cp:coreProperties>
</file>